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831"/>
  </bookViews>
  <sheets>
    <sheet name="Cuadro 10 RCN" sheetId="47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47" l="1"/>
  <c r="B99" i="47"/>
  <c r="B93" i="47" s="1"/>
  <c r="C94" i="47"/>
  <c r="C93" i="47" s="1"/>
  <c r="B94" i="47"/>
  <c r="C90" i="47"/>
  <c r="B90" i="47"/>
  <c r="C86" i="47"/>
  <c r="B86" i="47"/>
  <c r="C82" i="47"/>
  <c r="C81" i="47" s="1"/>
  <c r="C80" i="47" s="1"/>
  <c r="C78" i="47" s="1"/>
  <c r="B82" i="47"/>
  <c r="B81" i="47" s="1"/>
  <c r="C73" i="47"/>
  <c r="B73" i="47"/>
  <c r="C69" i="47"/>
  <c r="B69" i="47"/>
  <c r="D69" i="47" s="1"/>
  <c r="C67" i="47"/>
  <c r="C63" i="47"/>
  <c r="C61" i="47" s="1"/>
  <c r="C60" i="47" s="1"/>
  <c r="B63" i="47"/>
  <c r="B61" i="47" s="1"/>
  <c r="C48" i="47"/>
  <c r="B48" i="47"/>
  <c r="E48" i="47" s="1"/>
  <c r="C36" i="47"/>
  <c r="B36" i="47"/>
  <c r="C35" i="47"/>
  <c r="B35" i="47"/>
  <c r="C30" i="47"/>
  <c r="B30" i="47"/>
  <c r="B25" i="47"/>
  <c r="C25" i="47"/>
  <c r="E26" i="47"/>
  <c r="E27" i="47"/>
  <c r="D27" i="47"/>
  <c r="E28" i="47"/>
  <c r="D28" i="47"/>
  <c r="D29" i="47"/>
  <c r="E29" i="47"/>
  <c r="D32" i="47"/>
  <c r="E32" i="47"/>
  <c r="E33" i="47"/>
  <c r="D33" i="47"/>
  <c r="E34" i="47"/>
  <c r="D34" i="47"/>
  <c r="E37" i="47"/>
  <c r="D38" i="47"/>
  <c r="E38" i="47"/>
  <c r="E39" i="47"/>
  <c r="D39" i="47"/>
  <c r="E40" i="47"/>
  <c r="D40" i="47"/>
  <c r="D41" i="47"/>
  <c r="E41" i="47"/>
  <c r="E42" i="47"/>
  <c r="D42" i="47"/>
  <c r="E43" i="47"/>
  <c r="D43" i="47"/>
  <c r="D44" i="47"/>
  <c r="E44" i="47"/>
  <c r="E45" i="47"/>
  <c r="D45" i="47"/>
  <c r="E46" i="47"/>
  <c r="D46" i="47"/>
  <c r="D47" i="47"/>
  <c r="E47" i="47"/>
  <c r="E49" i="47"/>
  <c r="D49" i="47"/>
  <c r="E50" i="47"/>
  <c r="E51" i="47"/>
  <c r="D51" i="47"/>
  <c r="E52" i="47"/>
  <c r="D52" i="47"/>
  <c r="D53" i="47"/>
  <c r="E53" i="47"/>
  <c r="E54" i="47"/>
  <c r="D54" i="47"/>
  <c r="E55" i="47"/>
  <c r="D55" i="47"/>
  <c r="D56" i="47"/>
  <c r="E56" i="47"/>
  <c r="E57" i="47"/>
  <c r="D57" i="47"/>
  <c r="E58" i="47"/>
  <c r="D58" i="47"/>
  <c r="D59" i="47"/>
  <c r="E59" i="47"/>
  <c r="E62" i="47"/>
  <c r="E64" i="47"/>
  <c r="E63" i="47"/>
  <c r="D65" i="47"/>
  <c r="E65" i="47"/>
  <c r="E66" i="47"/>
  <c r="D66" i="47"/>
  <c r="E68" i="47"/>
  <c r="D70" i="47"/>
  <c r="E71" i="47"/>
  <c r="E72" i="47"/>
  <c r="D72" i="47"/>
  <c r="D73" i="47"/>
  <c r="E74" i="47"/>
  <c r="E75" i="47"/>
  <c r="D75" i="47"/>
  <c r="E76" i="47"/>
  <c r="D76" i="47"/>
  <c r="D77" i="47"/>
  <c r="E77" i="47"/>
  <c r="E79" i="47"/>
  <c r="D79" i="47"/>
  <c r="E83" i="47"/>
  <c r="E84" i="47"/>
  <c r="D84" i="47"/>
  <c r="E85" i="47"/>
  <c r="D85" i="47"/>
  <c r="E87" i="47"/>
  <c r="D87" i="47"/>
  <c r="E88" i="47"/>
  <c r="D88" i="47"/>
  <c r="E89" i="47"/>
  <c r="E90" i="47"/>
  <c r="E91" i="47"/>
  <c r="D91" i="47"/>
  <c r="D90" i="47"/>
  <c r="E92" i="47"/>
  <c r="E95" i="47"/>
  <c r="E96" i="47"/>
  <c r="D96" i="47"/>
  <c r="E97" i="47"/>
  <c r="D97" i="47"/>
  <c r="D98" i="47"/>
  <c r="E98" i="47"/>
  <c r="E100" i="47"/>
  <c r="D100" i="47"/>
  <c r="E101" i="47"/>
  <c r="D102" i="47"/>
  <c r="E103" i="47"/>
  <c r="D103" i="47"/>
  <c r="D104" i="47"/>
  <c r="E104" i="47"/>
  <c r="B80" i="47" l="1"/>
  <c r="B78" i="47" s="1"/>
  <c r="D99" i="47"/>
  <c r="B67" i="47"/>
  <c r="B60" i="47" s="1"/>
  <c r="D60" i="47" s="1"/>
  <c r="E61" i="47"/>
  <c r="D67" i="47"/>
  <c r="E36" i="47"/>
  <c r="E73" i="47"/>
  <c r="D30" i="47"/>
  <c r="C23" i="47"/>
  <c r="D36" i="47"/>
  <c r="D35" i="47"/>
  <c r="D63" i="47"/>
  <c r="D82" i="47"/>
  <c r="E99" i="47"/>
  <c r="E94" i="47"/>
  <c r="E30" i="47"/>
  <c r="B23" i="47"/>
  <c r="E82" i="47"/>
  <c r="D93" i="47"/>
  <c r="D94" i="47"/>
  <c r="C24" i="47"/>
  <c r="C22" i="47"/>
  <c r="D25" i="47"/>
  <c r="E67" i="47"/>
  <c r="E69" i="47"/>
  <c r="D61" i="47"/>
  <c r="D48" i="47"/>
  <c r="B24" i="47"/>
  <c r="B22" i="47"/>
  <c r="E25" i="47"/>
  <c r="D101" i="47"/>
  <c r="D95" i="47"/>
  <c r="D92" i="47"/>
  <c r="D89" i="47"/>
  <c r="D83" i="47"/>
  <c r="D74" i="47"/>
  <c r="D71" i="47"/>
  <c r="D68" i="47"/>
  <c r="D62" i="47"/>
  <c r="D50" i="47"/>
  <c r="D26" i="47"/>
  <c r="E86" i="47"/>
  <c r="E70" i="47"/>
  <c r="E31" i="47"/>
  <c r="D64" i="47"/>
  <c r="D37" i="47"/>
  <c r="D31" i="47"/>
  <c r="E102" i="47"/>
  <c r="D24" i="47" l="1"/>
  <c r="B21" i="47"/>
  <c r="B19" i="47"/>
  <c r="E22" i="47"/>
  <c r="C20" i="47"/>
  <c r="D23" i="47"/>
  <c r="C21" i="47"/>
  <c r="C19" i="47"/>
  <c r="D22" i="47"/>
  <c r="B20" i="47"/>
  <c r="E23" i="47"/>
  <c r="D81" i="47"/>
  <c r="E24" i="47"/>
  <c r="E35" i="47"/>
  <c r="D86" i="47"/>
  <c r="E93" i="47"/>
  <c r="E60" i="47"/>
  <c r="D21" i="47" l="1"/>
  <c r="B17" i="47"/>
  <c r="E20" i="47"/>
  <c r="C18" i="47"/>
  <c r="C16" i="47"/>
  <c r="D19" i="47"/>
  <c r="C17" i="47"/>
  <c r="D17" i="47" s="1"/>
  <c r="D20" i="47"/>
  <c r="E81" i="47"/>
  <c r="B18" i="47"/>
  <c r="E18" i="47" s="1"/>
  <c r="B16" i="47"/>
  <c r="E19" i="47"/>
  <c r="E21" i="47"/>
  <c r="C15" i="47" l="1"/>
  <c r="D16" i="47"/>
  <c r="E78" i="47"/>
  <c r="E80" i="47"/>
  <c r="B15" i="47"/>
  <c r="E16" i="47"/>
  <c r="D18" i="47"/>
  <c r="D80" i="47"/>
  <c r="D78" i="47"/>
  <c r="E17" i="47"/>
  <c r="E15" i="47" l="1"/>
  <c r="B105" i="47"/>
  <c r="C105" i="47"/>
  <c r="D105" i="47" s="1"/>
  <c r="D15" i="47"/>
  <c r="E105" i="47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<sst xmlns="http://schemas.openxmlformats.org/spreadsheetml/2006/main" count="117" uniqueCount="95">
  <si>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</si>
  <si>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</si>
  <si>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</si>
  <si>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</si>
  <si>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</si>
  <si>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</si>
  <si>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</si>
  <si>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</si>
  <si>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</si>
  <si>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</si>
  <si>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</si>
  <si>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</si>
  <si>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</si>
  <si>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</si>
  <si>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</si>
  <si>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</si>
  <si>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</si>
  <si>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</si>
  <si>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</si>
  <si>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</si>
  <si>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</si>
  <si>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</si>
  <si>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</si>
  <si>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</si>
  <si>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</si>
  <si>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</si>
  <si>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</si>
  <si>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</si>
  <si>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</si>
  <si>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</si>
  <si>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</si>
  <si>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</si>
  <si>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</si>
  <si>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</si>
  <si>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</si>
  <si>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</si>
  <si>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</si>
  <si>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</si>
  <si>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</si>
  <si>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</si>
  <si>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</si>
  <si>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</si>
  <si>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</si>
  <si>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</si>
  <si>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</si>
  <si>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</si>
  <si>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</si>
  <si>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</si>
  <si>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</si>
  <si>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</si>
  <si>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</si>
  <si>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</si>
  <si>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</si>
  <si>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</si>
  <si>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</si>
  <si>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</si>
  <si>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</si>
  <si>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</si>
  <si>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</si>
  <si>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</si>
  <si>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</si>
  <si>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</si>
  <si>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</si>
  <si>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</si>
  <si>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3.  Otra inversión</t>
  </si>
  <si>
    <t xml:space="preserve">                   3.2  Pasivos</t>
  </si>
  <si>
    <t xml:space="preserve">             4.  Activos de reserva</t>
  </si>
  <si>
    <t>Primer</t>
  </si>
  <si>
    <t>(En millones de balboas)</t>
  </si>
  <si>
    <t>0.0 Cuando la cantidad es menor a la unidad o fracción decimal adoptada, para la expresión del dato.</t>
  </si>
  <si>
    <t>trimestre</t>
  </si>
  <si>
    <t>Primer trimestre</t>
  </si>
  <si>
    <t xml:space="preserve">                1.  Mercancías generales</t>
  </si>
  <si>
    <t xml:space="preserve">                       1.1.3  Otro capital</t>
  </si>
  <si>
    <t xml:space="preserve">                       1.1.2  Utilidades reinvertidas</t>
  </si>
  <si>
    <t xml:space="preserve">                       1.2.2  Utilidades reinvertidas</t>
  </si>
  <si>
    <t xml:space="preserve">                       1.2.3  Otro capital</t>
  </si>
  <si>
    <t xml:space="preserve">                  2.1  Activos</t>
  </si>
  <si>
    <t xml:space="preserve">                  2.2  Pasivos</t>
  </si>
  <si>
    <t xml:space="preserve">                  3.1  Activos</t>
  </si>
  <si>
    <t xml:space="preserve">                         3.1.1  Créditos comerciales</t>
  </si>
  <si>
    <t xml:space="preserve">                         3.1.2  Préstamos</t>
  </si>
  <si>
    <t xml:space="preserve">                         3.1.3  Moneda y depósitos</t>
  </si>
  <si>
    <t xml:space="preserve">                         3.1.4  Otros activos</t>
  </si>
  <si>
    <t xml:space="preserve">                         3.2.1  Créditos comerciales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</si>
  <si>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</si>
  <si>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</si>
  <si>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</si>
  <si>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  Errores y omisiones netos</t>
  </si>
  <si>
    <t>DE PANAMÁ, SEGÚN PARTIDA: PRIMER TRIMESTRE 2024-25</t>
  </si>
  <si>
    <t>2024 (P)</t>
  </si>
  <si>
    <t>2025 (E)</t>
  </si>
  <si>
    <t>2025-24 (E)</t>
  </si>
  <si>
    <t>2024-25 (E)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</si>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</sst>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NumberFormat="1" applyFont="1" applyFill="1" applyBorder="1" applyAlignment="1" applyProtection="1">
      <alignment horizontal="left"/>
    </xf>
    <xf numFmtId="164" fontId="1" fillId="3" borderId="3" xfId="0" applyNumberFormat="1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right"/>
    </xf>
    <xf numFmtId="0" fontId="1" fillId="2" borderId="1" xfId="0" quotePrefix="1" applyNumberFormat="1" applyFont="1" applyFill="1" applyBorder="1" applyAlignment="1" applyProtection="1">
      <alignment horizontal="left"/>
    </xf>
    <xf numFmtId="164" fontId="3" fillId="3" borderId="3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1" fillId="2" borderId="4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/>
    <xf numFmtId="0" fontId="1" fillId="2" borderId="2" xfId="0" applyNumberFormat="1" applyFont="1" applyFill="1" applyBorder="1"/>
    <xf numFmtId="0" fontId="4" fillId="4" borderId="9" xfId="0" applyNumberFormat="1" applyFont="1" applyFill="1" applyBorder="1" applyAlignment="1">
      <alignment vertical="center"/>
    </xf>
    <xf numFmtId="0" fontId="4" fillId="4" borderId="10" xfId="0" applyNumberFormat="1" applyFont="1" applyFill="1" applyBorder="1" applyAlignment="1">
      <alignment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 applyProtection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12" xfId="0" quotePrefix="1" applyNumberFormat="1" applyFont="1" applyFill="1" applyBorder="1" applyAlignment="1">
      <alignment horizontal="center" vertical="center"/>
    </xf>
    <xf numFmtId="164" fontId="4" fillId="4" borderId="17" xfId="0" quotePrefix="1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 applyProtection="1">
      <alignment horizontal="right"/>
    </xf>
    <xf numFmtId="164" fontId="1" fillId="3" borderId="2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right"/>
    </xf>
    <xf numFmtId="164" fontId="1" fillId="0" borderId="2" xfId="0" applyNumberFormat="1" applyFont="1" applyFill="1" applyBorder="1" applyAlignment="1" applyProtection="1">
      <alignment horizontal="right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164" fontId="4" fillId="4" borderId="0" xfId="0" quotePrefix="1" applyNumberFormat="1" applyFont="1" applyFill="1" applyBorder="1" applyAlignment="1">
      <alignment horizontal="center" vertical="center"/>
    </xf>
    <xf numFmtId="164" fontId="4" fillId="4" borderId="8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12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1" t="s">
        <v>9</v>
      </c>
      <c r="B1" s="41"/>
      <c r="C1" s="41"/>
      <c r="D1" s="41"/>
      <c r="E1" s="41"/>
    </row>
    <row r="2" spans="1:5" ht="12.75" customHeight="1" x14ac:dyDescent="0.2">
      <c r="A2" s="42" t="s">
        <v>10</v>
      </c>
      <c r="B2" s="42"/>
      <c r="C2" s="42"/>
      <c r="D2" s="42"/>
      <c r="E2" s="42"/>
    </row>
    <row r="3" spans="1:5" ht="12.75" customHeight="1" x14ac:dyDescent="0.2">
      <c r="A3" s="41" t="s">
        <v>11</v>
      </c>
      <c r="B3" s="41"/>
      <c r="C3" s="41"/>
      <c r="D3" s="41"/>
      <c r="E3" s="41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3" t="s">
        <v>0</v>
      </c>
      <c r="B5" s="43"/>
      <c r="C5" s="43"/>
      <c r="D5" s="43"/>
      <c r="E5" s="43"/>
    </row>
    <row r="6" spans="1:5" ht="12.75" customHeight="1" x14ac:dyDescent="0.2">
      <c r="A6" s="43" t="s">
        <v>89</v>
      </c>
      <c r="B6" s="43"/>
      <c r="C6" s="43"/>
      <c r="D6" s="43"/>
      <c r="E6" s="43"/>
    </row>
    <row r="7" spans="1:5" ht="12.75" customHeight="1" x14ac:dyDescent="0.2">
      <c r="A7" s="43" t="s">
        <v>1</v>
      </c>
      <c r="B7" s="43"/>
      <c r="C7" s="43"/>
      <c r="D7" s="43"/>
      <c r="E7" s="43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18"/>
      <c r="B9" s="33" t="s">
        <v>2</v>
      </c>
      <c r="C9" s="34"/>
      <c r="D9" s="35" t="s">
        <v>3</v>
      </c>
      <c r="E9" s="36"/>
    </row>
    <row r="10" spans="1:5" ht="14.1" customHeight="1" x14ac:dyDescent="0.2">
      <c r="A10" s="19"/>
      <c r="B10" s="37" t="s">
        <v>68</v>
      </c>
      <c r="C10" s="38"/>
      <c r="D10" s="20" t="s">
        <v>4</v>
      </c>
      <c r="E10" s="21" t="s">
        <v>5</v>
      </c>
    </row>
    <row r="11" spans="1:5" ht="14.1" customHeight="1" x14ac:dyDescent="0.2">
      <c r="A11" s="22" t="s">
        <v>6</v>
      </c>
      <c r="B11" s="23" t="s">
        <v>90</v>
      </c>
      <c r="C11" s="23" t="s">
        <v>91</v>
      </c>
      <c r="D11" s="24" t="s">
        <v>93</v>
      </c>
      <c r="E11" s="25" t="s">
        <v>92</v>
      </c>
    </row>
    <row r="12" spans="1:5" ht="14.1" customHeight="1" x14ac:dyDescent="0.2">
      <c r="A12" s="19"/>
      <c r="B12" s="26" t="s">
        <v>67</v>
      </c>
      <c r="C12" s="26" t="s">
        <v>67</v>
      </c>
      <c r="D12" s="39" t="s">
        <v>71</v>
      </c>
      <c r="E12" s="39"/>
    </row>
    <row r="13" spans="1:5" ht="14.1" customHeight="1" x14ac:dyDescent="0.2">
      <c r="A13" s="27"/>
      <c r="B13" s="28" t="s">
        <v>70</v>
      </c>
      <c r="C13" s="28" t="s">
        <v>70</v>
      </c>
      <c r="D13" s="40"/>
      <c r="E13" s="40"/>
    </row>
    <row r="14" spans="1:5" ht="6" customHeight="1" x14ac:dyDescent="0.2">
      <c r="A14" s="15"/>
      <c r="B14" s="16"/>
      <c r="C14" s="16"/>
      <c r="D14" s="16"/>
      <c r="E14" s="17"/>
    </row>
    <row r="15" spans="1:5" ht="14.1" customHeight="1" x14ac:dyDescent="0.2">
      <c r="A15" s="1" t="s">
        <v>13</v>
      </c>
      <c r="B15" s="3">
        <f>B16+B17</f>
        <v>0.64930697999989206</v>
      </c>
      <c r="C15" s="3">
        <f>C16+C17</f>
        <v>174.81612866000069</v>
      </c>
      <c r="D15" s="3">
        <f>+C15-B15</f>
        <v>174.16682168000079</v>
      </c>
      <c r="E15" s="29">
        <f>IF(B15=0,0,+C15/B15*100-100)</f>
        <v>26823.49444018448</v>
      </c>
    </row>
    <row r="16" spans="1:5" ht="12.95" customHeight="1" x14ac:dyDescent="0.2">
      <c r="A16" s="1" t="s">
        <v>16</v>
      </c>
      <c r="B16" s="2">
        <f>B19+B74</f>
        <v>9993.4114232400007</v>
      </c>
      <c r="C16" s="2">
        <f>C19+C74</f>
        <v>10535.396228880001</v>
      </c>
      <c r="D16" s="2">
        <f t="shared" ref="D16:D79" si="0">+C16-B16</f>
        <v>541.98480564000056</v>
      </c>
      <c r="E16" s="30">
        <f t="shared" ref="E16:E79" si="1">IF(B16=0,0,+C16/B16*100-100)</f>
        <v>5.4234213191663088</v>
      </c>
    </row>
    <row r="17" spans="1:5" ht="12.95" customHeight="1" x14ac:dyDescent="0.2">
      <c r="A17" s="1" t="s">
        <v>17</v>
      </c>
      <c r="B17" s="2">
        <f>B20+B75</f>
        <v>-9992.7621162600008</v>
      </c>
      <c r="C17" s="2">
        <f>C20+C75</f>
        <v>-10360.580100220001</v>
      </c>
      <c r="D17" s="2">
        <f t="shared" si="0"/>
        <v>-367.81798395999976</v>
      </c>
      <c r="E17" s="30">
        <f t="shared" si="1"/>
        <v>3.6808439916876807</v>
      </c>
    </row>
    <row r="18" spans="1:5" ht="12.95" customHeight="1" x14ac:dyDescent="0.2">
      <c r="A18" s="1" t="s">
        <v>14</v>
      </c>
      <c r="B18" s="3">
        <f>B19+B20</f>
        <v>20.643646279999302</v>
      </c>
      <c r="C18" s="3">
        <f>C19+C20</f>
        <v>205.39563518999967</v>
      </c>
      <c r="D18" s="3">
        <f t="shared" si="0"/>
        <v>184.75198891000036</v>
      </c>
      <c r="E18" s="29">
        <f t="shared" si="1"/>
        <v>894.95812127433237</v>
      </c>
    </row>
    <row r="19" spans="1:5" ht="12.95" customHeight="1" x14ac:dyDescent="0.2">
      <c r="A19" s="1" t="s">
        <v>15</v>
      </c>
      <c r="B19" s="2">
        <f>B22+B61</f>
        <v>9817.4570853599998</v>
      </c>
      <c r="C19" s="2">
        <f>C22+C61</f>
        <v>10347.445965630001</v>
      </c>
      <c r="D19" s="2">
        <f t="shared" si="0"/>
        <v>529.98888027000066</v>
      </c>
      <c r="E19" s="30">
        <f t="shared" si="1"/>
        <v>5.3984333790501751</v>
      </c>
    </row>
    <row r="20" spans="1:5" ht="12.95" customHeight="1" x14ac:dyDescent="0.2">
      <c r="A20" s="1" t="s">
        <v>18</v>
      </c>
      <c r="B20" s="2">
        <f>B23+B67</f>
        <v>-9796.8134390800005</v>
      </c>
      <c r="C20" s="2">
        <f>C23+C67</f>
        <v>-10142.050330440001</v>
      </c>
      <c r="D20" s="2">
        <f t="shared" si="0"/>
        <v>-345.2368913600003</v>
      </c>
      <c r="E20" s="30">
        <f t="shared" si="1"/>
        <v>3.5239712739943769</v>
      </c>
    </row>
    <row r="21" spans="1:5" ht="12.95" customHeight="1" x14ac:dyDescent="0.2">
      <c r="A21" s="1" t="s">
        <v>19</v>
      </c>
      <c r="B21" s="3">
        <f>B22+B23</f>
        <v>1180.2408077699993</v>
      </c>
      <c r="C21" s="3">
        <f>C22+C23</f>
        <v>1316.1210727799998</v>
      </c>
      <c r="D21" s="3">
        <f t="shared" si="0"/>
        <v>135.88026501000058</v>
      </c>
      <c r="E21" s="29">
        <f t="shared" si="1"/>
        <v>11.512927202266383</v>
      </c>
    </row>
    <row r="22" spans="1:5" ht="12.95" customHeight="1" x14ac:dyDescent="0.2">
      <c r="A22" s="1" t="s">
        <v>20</v>
      </c>
      <c r="B22" s="2">
        <f>B25+B36</f>
        <v>8678.3668902299996</v>
      </c>
      <c r="C22" s="2">
        <f>C25+C36</f>
        <v>9308.91719887</v>
      </c>
      <c r="D22" s="2">
        <f t="shared" si="0"/>
        <v>630.55030864000037</v>
      </c>
      <c r="E22" s="30">
        <f t="shared" si="1"/>
        <v>7.2657715053493064</v>
      </c>
    </row>
    <row r="23" spans="1:5" ht="12.95" customHeight="1" x14ac:dyDescent="0.2">
      <c r="A23" s="1" t="s">
        <v>21</v>
      </c>
      <c r="B23" s="2">
        <f>B30+B48</f>
        <v>-7498.1260824600004</v>
      </c>
      <c r="C23" s="2">
        <f>C30+C48</f>
        <v>-7992.7961260900001</v>
      </c>
      <c r="D23" s="2">
        <f t="shared" si="0"/>
        <v>-494.67004362999978</v>
      </c>
      <c r="E23" s="30">
        <f t="shared" si="1"/>
        <v>6.5972489418010269</v>
      </c>
    </row>
    <row r="24" spans="1:5" ht="12.95" customHeight="1" x14ac:dyDescent="0.2">
      <c r="A24" s="1" t="s">
        <v>22</v>
      </c>
      <c r="B24" s="3">
        <f>B25+B30</f>
        <v>-2549.7860062100003</v>
      </c>
      <c r="C24" s="3">
        <f>C25+C30</f>
        <v>-2887.8149910100001</v>
      </c>
      <c r="D24" s="3">
        <f t="shared" si="0"/>
        <v>-338.02898479999976</v>
      </c>
      <c r="E24" s="29">
        <f t="shared" si="1"/>
        <v>13.257151148242656</v>
      </c>
    </row>
    <row r="25" spans="1:5" ht="12.75" customHeight="1" x14ac:dyDescent="0.2">
      <c r="A25" s="1" t="s">
        <v>23</v>
      </c>
      <c r="B25" s="3">
        <f>B26+B27+B28+B29</f>
        <v>3644.1783620199999</v>
      </c>
      <c r="C25" s="3">
        <f>C26+C27+C28+C29</f>
        <v>3673.9036447899998</v>
      </c>
      <c r="D25" s="3">
        <f t="shared" si="0"/>
        <v>29.725282769999922</v>
      </c>
      <c r="E25" s="29">
        <f t="shared" si="1"/>
        <v>0.81569231297238787</v>
      </c>
    </row>
    <row r="26" spans="1:5" ht="12.6" customHeight="1" x14ac:dyDescent="0.2">
      <c r="A26" s="1" t="s">
        <v>72</v>
      </c>
      <c r="B26" s="2">
        <v>3078.758499</v>
      </c>
      <c r="C26" s="2">
        <v>3015.0294795600003</v>
      </c>
      <c r="D26" s="2">
        <f t="shared" si="0"/>
        <v>-63.729019439999774</v>
      </c>
      <c r="E26" s="30">
        <f t="shared" si="1"/>
        <v>-2.0699583764267118</v>
      </c>
    </row>
    <row r="27" spans="1:5" ht="12.6" customHeight="1" x14ac:dyDescent="0.2">
      <c r="A27" s="1" t="s">
        <v>24</v>
      </c>
      <c r="B27" s="2">
        <v>0</v>
      </c>
      <c r="C27" s="2">
        <v>0</v>
      </c>
      <c r="D27" s="2">
        <f t="shared" si="0"/>
        <v>0</v>
      </c>
      <c r="E27" s="30">
        <f t="shared" si="1"/>
        <v>0</v>
      </c>
    </row>
    <row r="28" spans="1:5" ht="12.6" customHeight="1" x14ac:dyDescent="0.2">
      <c r="A28" s="1" t="s">
        <v>25</v>
      </c>
      <c r="B28" s="2">
        <v>3.8101987899999998</v>
      </c>
      <c r="C28" s="2">
        <v>3.5815868599999998</v>
      </c>
      <c r="D28" s="2">
        <f t="shared" si="0"/>
        <v>-0.22861193000000002</v>
      </c>
      <c r="E28" s="30">
        <f t="shared" si="1"/>
        <v>-6.0000000682379095</v>
      </c>
    </row>
    <row r="29" spans="1:5" ht="12.6" customHeight="1" x14ac:dyDescent="0.2">
      <c r="A29" s="1" t="s">
        <v>26</v>
      </c>
      <c r="B29" s="2">
        <v>561.60966423000002</v>
      </c>
      <c r="C29" s="2">
        <v>655.29257836999989</v>
      </c>
      <c r="D29" s="2">
        <f t="shared" si="0"/>
        <v>93.682914139999866</v>
      </c>
      <c r="E29" s="30">
        <f t="shared" si="1"/>
        <v>16.681143524915058</v>
      </c>
    </row>
    <row r="30" spans="1:5" ht="12.75" customHeight="1" x14ac:dyDescent="0.2">
      <c r="A30" s="1" t="s">
        <v>27</v>
      </c>
      <c r="B30" s="3">
        <f>B31+B32+B33+B34</f>
        <v>-6193.9643682300002</v>
      </c>
      <c r="C30" s="3">
        <f>C31+C32+C33+C34</f>
        <v>-6561.7186357999999</v>
      </c>
      <c r="D30" s="3">
        <f t="shared" si="0"/>
        <v>-367.75426756999968</v>
      </c>
      <c r="E30" s="29">
        <f t="shared" si="1"/>
        <v>5.9373003412205492</v>
      </c>
    </row>
    <row r="31" spans="1:5" ht="12.6" customHeight="1" x14ac:dyDescent="0.2">
      <c r="A31" s="1" t="s">
        <v>72</v>
      </c>
      <c r="B31" s="2">
        <v>-5477.4611269699999</v>
      </c>
      <c r="C31" s="2">
        <v>-5784.5562711599996</v>
      </c>
      <c r="D31" s="2">
        <f t="shared" si="0"/>
        <v>-307.0951441899997</v>
      </c>
      <c r="E31" s="30">
        <f t="shared" si="1"/>
        <v>5.606523479973589</v>
      </c>
    </row>
    <row r="32" spans="1:5" ht="12.6" customHeight="1" x14ac:dyDescent="0.2">
      <c r="A32" s="1" t="s">
        <v>24</v>
      </c>
      <c r="B32" s="2">
        <v>0</v>
      </c>
      <c r="C32" s="2">
        <v>0</v>
      </c>
      <c r="D32" s="2">
        <f t="shared" si="0"/>
        <v>0</v>
      </c>
      <c r="E32" s="30">
        <f t="shared" si="1"/>
        <v>0</v>
      </c>
    </row>
    <row r="33" spans="1:5" ht="12.6" customHeight="1" x14ac:dyDescent="0.2">
      <c r="A33" s="1" t="s">
        <v>25</v>
      </c>
      <c r="B33" s="2">
        <v>-1.41837346</v>
      </c>
      <c r="C33" s="2">
        <v>-2.24340348</v>
      </c>
      <c r="D33" s="2">
        <f t="shared" si="0"/>
        <v>-0.82503002000000003</v>
      </c>
      <c r="E33" s="30">
        <f t="shared" si="1"/>
        <v>58.167333446862443</v>
      </c>
    </row>
    <row r="34" spans="1:5" ht="12.6" customHeight="1" x14ac:dyDescent="0.2">
      <c r="A34" s="1" t="s">
        <v>26</v>
      </c>
      <c r="B34" s="2">
        <v>-715.08486779999998</v>
      </c>
      <c r="C34" s="2">
        <v>-774.91896115999998</v>
      </c>
      <c r="D34" s="2">
        <f t="shared" si="0"/>
        <v>-59.834093359999997</v>
      </c>
      <c r="E34" s="30">
        <f t="shared" si="1"/>
        <v>8.3674114855881498</v>
      </c>
    </row>
    <row r="35" spans="1:5" ht="12.95" customHeight="1" x14ac:dyDescent="0.2">
      <c r="A35" s="1" t="s">
        <v>28</v>
      </c>
      <c r="B35" s="3">
        <f>B36+B48</f>
        <v>3730.0268139799991</v>
      </c>
      <c r="C35" s="3">
        <f>C36+C48</f>
        <v>4203.9360637899999</v>
      </c>
      <c r="D35" s="3">
        <f t="shared" si="0"/>
        <v>473.9092498100008</v>
      </c>
      <c r="E35" s="29">
        <f t="shared" si="1"/>
        <v>12.70525048328895</v>
      </c>
    </row>
    <row r="36" spans="1:5" ht="12.75" customHeight="1" x14ac:dyDescent="0.2">
      <c r="A36" s="1" t="s">
        <v>29</v>
      </c>
      <c r="B36" s="3">
        <f>B37+B38+B39+B40+B41+B42+B43+B44+B45+B46+B47</f>
        <v>5034.1885282099993</v>
      </c>
      <c r="C36" s="3">
        <f>C37+C38+C39+C40+C41+C42+C43+C44+C45+C46+C47</f>
        <v>5635.0135540800002</v>
      </c>
      <c r="D36" s="3">
        <f t="shared" si="0"/>
        <v>600.8250258700009</v>
      </c>
      <c r="E36" s="29">
        <f t="shared" si="1"/>
        <v>11.934893230620332</v>
      </c>
    </row>
    <row r="37" spans="1:5" ht="12.4" customHeight="1" x14ac:dyDescent="0.2">
      <c r="A37" s="1" t="s">
        <v>30</v>
      </c>
      <c r="B37" s="2">
        <v>2167.4179787799994</v>
      </c>
      <c r="C37" s="2">
        <v>2523.6508677499996</v>
      </c>
      <c r="D37" s="2">
        <f t="shared" si="0"/>
        <v>356.2328889700002</v>
      </c>
      <c r="E37" s="30">
        <f t="shared" si="1"/>
        <v>16.43581867723168</v>
      </c>
    </row>
    <row r="38" spans="1:5" ht="12.4" customHeight="1" x14ac:dyDescent="0.2">
      <c r="A38" s="1" t="s">
        <v>31</v>
      </c>
      <c r="B38" s="2">
        <v>1602.2196739999999</v>
      </c>
      <c r="C38" s="2">
        <v>1709.4182162499999</v>
      </c>
      <c r="D38" s="2">
        <f t="shared" si="0"/>
        <v>107.19854224999995</v>
      </c>
      <c r="E38" s="30">
        <f t="shared" si="1"/>
        <v>6.690627008865448</v>
      </c>
    </row>
    <row r="39" spans="1:5" ht="12.4" customHeight="1" x14ac:dyDescent="0.2">
      <c r="A39" s="1" t="s">
        <v>32</v>
      </c>
      <c r="B39" s="2">
        <v>147.53184141</v>
      </c>
      <c r="C39" s="2">
        <v>146.18960454</v>
      </c>
      <c r="D39" s="2">
        <f t="shared" si="0"/>
        <v>-1.3422368699999936</v>
      </c>
      <c r="E39" s="30">
        <f t="shared" si="1"/>
        <v>-0.90979469731543361</v>
      </c>
    </row>
    <row r="40" spans="1:5" ht="12.4" customHeight="1" x14ac:dyDescent="0.2">
      <c r="A40" s="1" t="s">
        <v>33</v>
      </c>
      <c r="B40" s="2">
        <v>0</v>
      </c>
      <c r="C40" s="2">
        <v>0</v>
      </c>
      <c r="D40" s="2">
        <f t="shared" si="0"/>
        <v>0</v>
      </c>
      <c r="E40" s="30">
        <f t="shared" si="1"/>
        <v>0</v>
      </c>
    </row>
    <row r="41" spans="1:5" ht="12.4" customHeight="1" x14ac:dyDescent="0.2">
      <c r="A41" s="1" t="s">
        <v>34</v>
      </c>
      <c r="B41" s="2">
        <v>70.893410070000002</v>
      </c>
      <c r="C41" s="2">
        <v>88.136145089999985</v>
      </c>
      <c r="D41" s="2">
        <f t="shared" si="0"/>
        <v>17.242735019999984</v>
      </c>
      <c r="E41" s="30">
        <f t="shared" si="1"/>
        <v>24.322056172745164</v>
      </c>
    </row>
    <row r="42" spans="1:5" ht="12.4" customHeight="1" x14ac:dyDescent="0.2">
      <c r="A42" s="1" t="s">
        <v>35</v>
      </c>
      <c r="B42" s="2">
        <v>52.032405050000001</v>
      </c>
      <c r="C42" s="2">
        <v>60.182523809999992</v>
      </c>
      <c r="D42" s="2">
        <f t="shared" si="0"/>
        <v>8.1501187599999909</v>
      </c>
      <c r="E42" s="30">
        <f t="shared" si="1"/>
        <v>15.663544193600544</v>
      </c>
    </row>
    <row r="43" spans="1:5" ht="12.4" customHeight="1" x14ac:dyDescent="0.2">
      <c r="A43" s="1" t="s">
        <v>36</v>
      </c>
      <c r="B43" s="2">
        <v>12.341633590000001</v>
      </c>
      <c r="C43" s="2">
        <v>12.138281930000002</v>
      </c>
      <c r="D43" s="2">
        <f t="shared" si="0"/>
        <v>-0.20335165999999916</v>
      </c>
      <c r="E43" s="30">
        <f t="shared" si="1"/>
        <v>-1.6476883592198703</v>
      </c>
    </row>
    <row r="44" spans="1:5" ht="12.4" customHeight="1" x14ac:dyDescent="0.2">
      <c r="A44" s="1" t="s">
        <v>37</v>
      </c>
      <c r="B44" s="2">
        <v>0.73439995000000002</v>
      </c>
      <c r="C44" s="2">
        <v>0.20072097999999999</v>
      </c>
      <c r="D44" s="2">
        <f t="shared" si="0"/>
        <v>-0.53367896999999997</v>
      </c>
      <c r="E44" s="30">
        <f t="shared" si="1"/>
        <v>-72.668710012847896</v>
      </c>
    </row>
    <row r="45" spans="1:5" ht="12.4" customHeight="1" x14ac:dyDescent="0.2">
      <c r="A45" s="1" t="s">
        <v>38</v>
      </c>
      <c r="B45" s="2">
        <v>946.05825675999995</v>
      </c>
      <c r="C45" s="2">
        <v>1058.24107686</v>
      </c>
      <c r="D45" s="2">
        <f t="shared" si="0"/>
        <v>112.18282010000007</v>
      </c>
      <c r="E45" s="30">
        <f t="shared" si="1"/>
        <v>11.857918822483143</v>
      </c>
    </row>
    <row r="46" spans="1:5" ht="12.4" customHeight="1" x14ac:dyDescent="0.2">
      <c r="A46" s="1" t="s">
        <v>39</v>
      </c>
      <c r="B46" s="2">
        <v>1.1045286000000001</v>
      </c>
      <c r="C46" s="2">
        <v>2.4679638700000002</v>
      </c>
      <c r="D46" s="2">
        <f t="shared" si="0"/>
        <v>1.3634352700000001</v>
      </c>
      <c r="E46" s="30">
        <f t="shared" si="1"/>
        <v>123.44046772532641</v>
      </c>
    </row>
    <row r="47" spans="1:5" ht="12.4" customHeight="1" x14ac:dyDescent="0.2">
      <c r="A47" s="1" t="s">
        <v>40</v>
      </c>
      <c r="B47" s="2">
        <v>33.854399999999998</v>
      </c>
      <c r="C47" s="2">
        <v>34.388153000000003</v>
      </c>
      <c r="D47" s="2">
        <f t="shared" si="0"/>
        <v>0.53375300000000436</v>
      </c>
      <c r="E47" s="30">
        <f t="shared" si="1"/>
        <v>1.5766133796493449</v>
      </c>
    </row>
    <row r="48" spans="1:5" ht="12.75" customHeight="1" x14ac:dyDescent="0.2">
      <c r="A48" s="1" t="s">
        <v>41</v>
      </c>
      <c r="B48" s="3">
        <f>B49+B50+B51+B52+B53+B54+B55+B56+B57+B58+B59</f>
        <v>-1304.1617142300004</v>
      </c>
      <c r="C48" s="3">
        <f>C49+C50+C51+C52+C53+C54+C55+C56+C57+C58+C59</f>
        <v>-1431.0774902900005</v>
      </c>
      <c r="D48" s="3">
        <f t="shared" si="0"/>
        <v>-126.9157760600001</v>
      </c>
      <c r="E48" s="29">
        <f t="shared" si="1"/>
        <v>9.7315980583691157</v>
      </c>
    </row>
    <row r="49" spans="1:5" ht="12.4" customHeight="1" x14ac:dyDescent="0.2">
      <c r="A49" s="1" t="s">
        <v>30</v>
      </c>
      <c r="B49" s="2">
        <v>-564.56130824000002</v>
      </c>
      <c r="C49" s="2">
        <v>-676.22514616000012</v>
      </c>
      <c r="D49" s="2">
        <f t="shared" si="0"/>
        <v>-111.66383792000011</v>
      </c>
      <c r="E49" s="30">
        <f t="shared" si="1"/>
        <v>19.778868351447642</v>
      </c>
    </row>
    <row r="50" spans="1:5" ht="12.4" customHeight="1" x14ac:dyDescent="0.2">
      <c r="A50" s="1" t="s">
        <v>31</v>
      </c>
      <c r="B50" s="2">
        <v>-426.12273948999996</v>
      </c>
      <c r="C50" s="2">
        <v>-404.67280919000001</v>
      </c>
      <c r="D50" s="2">
        <f t="shared" si="0"/>
        <v>21.449930299999949</v>
      </c>
      <c r="E50" s="30">
        <f t="shared" si="1"/>
        <v>-5.0337445792430771</v>
      </c>
    </row>
    <row r="51" spans="1:5" ht="12.4" customHeight="1" x14ac:dyDescent="0.2">
      <c r="A51" s="1" t="s">
        <v>32</v>
      </c>
      <c r="B51" s="2">
        <v>-20.960521</v>
      </c>
      <c r="C51" s="2">
        <v>-19.824994</v>
      </c>
      <c r="D51" s="2">
        <f t="shared" si="0"/>
        <v>1.1355269999999997</v>
      </c>
      <c r="E51" s="30">
        <f t="shared" si="1"/>
        <v>-5.4174559878545097</v>
      </c>
    </row>
    <row r="52" spans="1:5" ht="12.4" customHeight="1" x14ac:dyDescent="0.2">
      <c r="A52" s="1" t="s">
        <v>33</v>
      </c>
      <c r="B52" s="2">
        <v>0</v>
      </c>
      <c r="C52" s="2">
        <v>0</v>
      </c>
      <c r="D52" s="2">
        <f t="shared" si="0"/>
        <v>0</v>
      </c>
      <c r="E52" s="30">
        <f t="shared" si="1"/>
        <v>0</v>
      </c>
    </row>
    <row r="53" spans="1:5" ht="12.4" customHeight="1" x14ac:dyDescent="0.2">
      <c r="A53" s="1" t="s">
        <v>34</v>
      </c>
      <c r="B53" s="2">
        <v>-71.745722390000012</v>
      </c>
      <c r="C53" s="2">
        <v>-95.197330249999993</v>
      </c>
      <c r="D53" s="2">
        <f t="shared" si="0"/>
        <v>-23.451607859999982</v>
      </c>
      <c r="E53" s="30">
        <f t="shared" si="1"/>
        <v>32.687116498068292</v>
      </c>
    </row>
    <row r="54" spans="1:5" ht="12.4" customHeight="1" x14ac:dyDescent="0.2">
      <c r="A54" s="1" t="s">
        <v>35</v>
      </c>
      <c r="B54" s="2">
        <v>-23.976105059999998</v>
      </c>
      <c r="C54" s="2">
        <v>-43.899535400000005</v>
      </c>
      <c r="D54" s="2">
        <f t="shared" si="0"/>
        <v>-19.923430340000007</v>
      </c>
      <c r="E54" s="30">
        <f t="shared" si="1"/>
        <v>83.097026352452957</v>
      </c>
    </row>
    <row r="55" spans="1:5" ht="12.4" customHeight="1" x14ac:dyDescent="0.2">
      <c r="A55" s="1" t="s">
        <v>36</v>
      </c>
      <c r="B55" s="2">
        <v>-20.069790300000001</v>
      </c>
      <c r="C55" s="2">
        <v>-18.842429209999999</v>
      </c>
      <c r="D55" s="2">
        <f t="shared" si="0"/>
        <v>1.2273610900000023</v>
      </c>
      <c r="E55" s="30">
        <f t="shared" si="1"/>
        <v>-6.1154654416095298</v>
      </c>
    </row>
    <row r="56" spans="1:5" ht="12.4" customHeight="1" x14ac:dyDescent="0.2">
      <c r="A56" s="1" t="s">
        <v>37</v>
      </c>
      <c r="B56" s="2">
        <v>-8.6276150500000011</v>
      </c>
      <c r="C56" s="2">
        <v>-11.090918969999999</v>
      </c>
      <c r="D56" s="2">
        <f t="shared" si="0"/>
        <v>-2.4633039199999978</v>
      </c>
      <c r="E56" s="30">
        <f t="shared" si="1"/>
        <v>28.551388833696251</v>
      </c>
    </row>
    <row r="57" spans="1:5" ht="12.4" customHeight="1" x14ac:dyDescent="0.2">
      <c r="A57" s="1" t="s">
        <v>38</v>
      </c>
      <c r="B57" s="2">
        <v>-137.38065234000001</v>
      </c>
      <c r="C57" s="2">
        <v>-131.16848816999999</v>
      </c>
      <c r="D57" s="2">
        <f t="shared" si="0"/>
        <v>6.2121641700000225</v>
      </c>
      <c r="E57" s="30">
        <f t="shared" si="1"/>
        <v>-4.5218624778587468</v>
      </c>
    </row>
    <row r="58" spans="1:5" ht="12.4" customHeight="1" x14ac:dyDescent="0.2">
      <c r="A58" s="1" t="s">
        <v>39</v>
      </c>
      <c r="B58" s="2">
        <v>-3.2824952000000001</v>
      </c>
      <c r="C58" s="2">
        <v>-4.3416995899999993</v>
      </c>
      <c r="D58" s="2">
        <f t="shared" si="0"/>
        <v>-1.0592043899999992</v>
      </c>
      <c r="E58" s="30">
        <f t="shared" si="1"/>
        <v>32.26826927271668</v>
      </c>
    </row>
    <row r="59" spans="1:5" ht="12.4" customHeight="1" x14ac:dyDescent="0.2">
      <c r="A59" s="1" t="s">
        <v>40</v>
      </c>
      <c r="B59" s="2">
        <v>-27.434765159999998</v>
      </c>
      <c r="C59" s="2">
        <v>-25.814139349999998</v>
      </c>
      <c r="D59" s="2">
        <f t="shared" si="0"/>
        <v>1.6206258099999999</v>
      </c>
      <c r="E59" s="30">
        <f t="shared" si="1"/>
        <v>-5.9071976761910747</v>
      </c>
    </row>
    <row r="60" spans="1:5" ht="12.95" customHeight="1" x14ac:dyDescent="0.2">
      <c r="A60" s="1" t="s">
        <v>42</v>
      </c>
      <c r="B60" s="3">
        <f>B61+B67</f>
        <v>-1159.5971614899997</v>
      </c>
      <c r="C60" s="3">
        <f>C61+C67</f>
        <v>-1110.7254375900002</v>
      </c>
      <c r="D60" s="3">
        <f t="shared" si="0"/>
        <v>48.871723899999552</v>
      </c>
      <c r="E60" s="29">
        <f t="shared" si="1"/>
        <v>-4.214543250278652</v>
      </c>
    </row>
    <row r="61" spans="1:5" ht="12.75" customHeight="1" x14ac:dyDescent="0.2">
      <c r="A61" s="1" t="s">
        <v>43</v>
      </c>
      <c r="B61" s="3">
        <f>B62+B63</f>
        <v>1139.09019513</v>
      </c>
      <c r="C61" s="3">
        <f>C62+C63</f>
        <v>1038.5287667600001</v>
      </c>
      <c r="D61" s="3">
        <f t="shared" si="0"/>
        <v>-100.56142836999993</v>
      </c>
      <c r="E61" s="29">
        <f t="shared" si="1"/>
        <v>-8.8282235067893993</v>
      </c>
    </row>
    <row r="62" spans="1:5" ht="12.75" customHeight="1" x14ac:dyDescent="0.2">
      <c r="A62" s="1" t="s">
        <v>44</v>
      </c>
      <c r="B62" s="2">
        <v>24.894273829999999</v>
      </c>
      <c r="C62" s="2">
        <v>33.861180230000002</v>
      </c>
      <c r="D62" s="2">
        <f t="shared" si="0"/>
        <v>8.9669064000000027</v>
      </c>
      <c r="E62" s="30">
        <f t="shared" si="1"/>
        <v>36.019955678297464</v>
      </c>
    </row>
    <row r="63" spans="1:5" ht="12.75" customHeight="1" x14ac:dyDescent="0.2">
      <c r="A63" s="1" t="s">
        <v>49</v>
      </c>
      <c r="B63" s="2">
        <f>B64+B65+B66</f>
        <v>1114.1959213</v>
      </c>
      <c r="C63" s="2">
        <f>C64+C65+C66</f>
        <v>1004.6675865300001</v>
      </c>
      <c r="D63" s="2">
        <f t="shared" si="0"/>
        <v>-109.5283347699999</v>
      </c>
      <c r="E63" s="30">
        <f t="shared" si="1"/>
        <v>-9.8302580969966726</v>
      </c>
    </row>
    <row r="64" spans="1:5" ht="12.4" customHeight="1" x14ac:dyDescent="0.2">
      <c r="A64" s="1" t="s">
        <v>45</v>
      </c>
      <c r="B64" s="2">
        <v>140.85317387999999</v>
      </c>
      <c r="C64" s="2">
        <v>0.63134923000000009</v>
      </c>
      <c r="D64" s="2">
        <f t="shared" si="0"/>
        <v>-140.22182464999997</v>
      </c>
      <c r="E64" s="30">
        <f t="shared" si="1"/>
        <v>-99.551767835534974</v>
      </c>
    </row>
    <row r="65" spans="1:5" ht="12.4" customHeight="1" x14ac:dyDescent="0.2">
      <c r="A65" s="1" t="s">
        <v>46</v>
      </c>
      <c r="B65" s="2">
        <v>216.86931816999999</v>
      </c>
      <c r="C65" s="2">
        <v>248.22731901999998</v>
      </c>
      <c r="D65" s="2">
        <f t="shared" si="0"/>
        <v>31.358000849999996</v>
      </c>
      <c r="E65" s="30">
        <f t="shared" si="1"/>
        <v>14.459399381437166</v>
      </c>
    </row>
    <row r="66" spans="1:5" ht="12.4" customHeight="1" x14ac:dyDescent="0.2">
      <c r="A66" s="1" t="s">
        <v>47</v>
      </c>
      <c r="B66" s="2">
        <v>756.47342924999998</v>
      </c>
      <c r="C66" s="2">
        <v>755.80891828000006</v>
      </c>
      <c r="D66" s="2">
        <f t="shared" si="0"/>
        <v>-0.66451096999992387</v>
      </c>
      <c r="E66" s="30">
        <f t="shared" si="1"/>
        <v>-8.7843266439477929E-2</v>
      </c>
    </row>
    <row r="67" spans="1:5" ht="12.75" customHeight="1" x14ac:dyDescent="0.2">
      <c r="A67" s="1" t="s">
        <v>48</v>
      </c>
      <c r="B67" s="3">
        <f>B68+B69</f>
        <v>-2298.6873566199997</v>
      </c>
      <c r="C67" s="3">
        <f>C68+C69</f>
        <v>-2149.2542043500002</v>
      </c>
      <c r="D67" s="3">
        <f t="shared" si="0"/>
        <v>149.43315226999948</v>
      </c>
      <c r="E67" s="29">
        <f t="shared" si="1"/>
        <v>-6.5008036799630986</v>
      </c>
    </row>
    <row r="68" spans="1:5" ht="12.75" customHeight="1" x14ac:dyDescent="0.2">
      <c r="A68" s="1" t="s">
        <v>44</v>
      </c>
      <c r="B68" s="2">
        <v>-0.48599999999999999</v>
      </c>
      <c r="C68" s="2">
        <v>-0.47789999999999999</v>
      </c>
      <c r="D68" s="2">
        <f t="shared" si="0"/>
        <v>8.0999999999999961E-3</v>
      </c>
      <c r="E68" s="30">
        <f t="shared" si="1"/>
        <v>-1.6666666666666572</v>
      </c>
    </row>
    <row r="69" spans="1:5" ht="12.75" customHeight="1" x14ac:dyDescent="0.2">
      <c r="A69" s="1" t="s">
        <v>49</v>
      </c>
      <c r="B69" s="2">
        <f>B70+B71+B72</f>
        <v>-2298.2013566199998</v>
      </c>
      <c r="C69" s="2">
        <f>C70+C71+C72</f>
        <v>-2148.7763043500004</v>
      </c>
      <c r="D69" s="2">
        <f t="shared" si="0"/>
        <v>149.42505226999947</v>
      </c>
      <c r="E69" s="30">
        <f t="shared" si="1"/>
        <v>-6.501825953569238</v>
      </c>
    </row>
    <row r="70" spans="1:5" ht="12.4" customHeight="1" x14ac:dyDescent="0.2">
      <c r="A70" s="1" t="s">
        <v>45</v>
      </c>
      <c r="B70" s="2">
        <v>-867.42505873000005</v>
      </c>
      <c r="C70" s="2">
        <v>-601.69266833000006</v>
      </c>
      <c r="D70" s="2">
        <f t="shared" si="0"/>
        <v>265.73239039999999</v>
      </c>
      <c r="E70" s="30">
        <f t="shared" si="1"/>
        <v>-30.634622291066819</v>
      </c>
    </row>
    <row r="71" spans="1:5" ht="12.4" customHeight="1" x14ac:dyDescent="0.2">
      <c r="A71" s="1" t="s">
        <v>46</v>
      </c>
      <c r="B71" s="2">
        <v>-695.32610740000007</v>
      </c>
      <c r="C71" s="2">
        <v>-820.17693221000002</v>
      </c>
      <c r="D71" s="2">
        <f t="shared" si="0"/>
        <v>-124.85082480999995</v>
      </c>
      <c r="E71" s="30">
        <f t="shared" si="1"/>
        <v>17.955722283584123</v>
      </c>
    </row>
    <row r="72" spans="1:5" ht="12.4" customHeight="1" x14ac:dyDescent="0.2">
      <c r="A72" s="1" t="s">
        <v>47</v>
      </c>
      <c r="B72" s="2">
        <v>-735.45019048999984</v>
      </c>
      <c r="C72" s="2">
        <v>-726.90670381000007</v>
      </c>
      <c r="D72" s="2">
        <f t="shared" si="0"/>
        <v>8.5434866799997735</v>
      </c>
      <c r="E72" s="30">
        <f t="shared" si="1"/>
        <v>-1.1616676139967552</v>
      </c>
    </row>
    <row r="73" spans="1:5" ht="12.95" customHeight="1" x14ac:dyDescent="0.2">
      <c r="A73" s="1" t="s">
        <v>50</v>
      </c>
      <c r="B73" s="3">
        <f>B74+B75</f>
        <v>-19.994339300000007</v>
      </c>
      <c r="C73" s="3">
        <f>C74+C75</f>
        <v>-30.579506530000003</v>
      </c>
      <c r="D73" s="3">
        <f t="shared" si="0"/>
        <v>-10.585167229999996</v>
      </c>
      <c r="E73" s="29">
        <f t="shared" si="1"/>
        <v>52.940820255060856</v>
      </c>
    </row>
    <row r="74" spans="1:5" ht="12.75" customHeight="1" x14ac:dyDescent="0.2">
      <c r="A74" s="1" t="s">
        <v>51</v>
      </c>
      <c r="B74" s="2">
        <v>175.95433788</v>
      </c>
      <c r="C74" s="2">
        <v>187.95026325000001</v>
      </c>
      <c r="D74" s="2">
        <f t="shared" si="0"/>
        <v>11.995925370000009</v>
      </c>
      <c r="E74" s="30">
        <f t="shared" si="1"/>
        <v>6.817635481190095</v>
      </c>
    </row>
    <row r="75" spans="1:5" ht="12.75" customHeight="1" x14ac:dyDescent="0.2">
      <c r="A75" s="1" t="s">
        <v>52</v>
      </c>
      <c r="B75" s="2">
        <v>-195.94867718</v>
      </c>
      <c r="C75" s="2">
        <v>-218.52976978000001</v>
      </c>
      <c r="D75" s="2">
        <f t="shared" si="0"/>
        <v>-22.581092600000005</v>
      </c>
      <c r="E75" s="30">
        <f t="shared" si="1"/>
        <v>11.523983180175719</v>
      </c>
    </row>
    <row r="76" spans="1:5" ht="12.75" customHeight="1" x14ac:dyDescent="0.2">
      <c r="A76" s="1" t="s">
        <v>53</v>
      </c>
      <c r="B76" s="2">
        <v>-1.0113916999999999</v>
      </c>
      <c r="C76" s="2">
        <v>-1.2291421899999999</v>
      </c>
      <c r="D76" s="2">
        <f t="shared" si="0"/>
        <v>-0.21775049000000002</v>
      </c>
      <c r="E76" s="30">
        <f t="shared" si="1"/>
        <v>21.529788112755924</v>
      </c>
    </row>
    <row r="77" spans="1:5" ht="12.75" customHeight="1" x14ac:dyDescent="0.2">
      <c r="A77" s="1" t="s">
        <v>54</v>
      </c>
      <c r="B77" s="2">
        <v>-18.982947599999989</v>
      </c>
      <c r="C77" s="2">
        <v>-29.350364339999999</v>
      </c>
      <c r="D77" s="2">
        <f t="shared" si="0"/>
        <v>-10.36741674000001</v>
      </c>
      <c r="E77" s="30">
        <f t="shared" si="1"/>
        <v>54.614367370428909</v>
      </c>
    </row>
    <row r="78" spans="1:5" ht="14.1" customHeight="1" x14ac:dyDescent="0.2">
      <c r="A78" s="1" t="s">
        <v>55</v>
      </c>
      <c r="B78" s="3">
        <f>B79+B80</f>
        <v>2504.6699434400002</v>
      </c>
      <c r="C78" s="3">
        <f>C79+C80</f>
        <v>-1073.2600103099992</v>
      </c>
      <c r="D78" s="3">
        <f t="shared" si="0"/>
        <v>-3577.9299537499992</v>
      </c>
      <c r="E78" s="29">
        <f t="shared" si="1"/>
        <v>-142.85035691512897</v>
      </c>
    </row>
    <row r="79" spans="1:5" ht="12.95" customHeight="1" x14ac:dyDescent="0.2">
      <c r="A79" s="1" t="s">
        <v>56</v>
      </c>
      <c r="B79" s="3">
        <v>0.88641603999999996</v>
      </c>
      <c r="C79" s="3">
        <v>0.28960000000000002</v>
      </c>
      <c r="D79" s="3">
        <f t="shared" si="0"/>
        <v>-0.59681603999999999</v>
      </c>
      <c r="E79" s="29">
        <f t="shared" si="1"/>
        <v>-67.329111057150982</v>
      </c>
    </row>
    <row r="80" spans="1:5" ht="12.95" customHeight="1" x14ac:dyDescent="0.2">
      <c r="A80" s="1" t="s">
        <v>57</v>
      </c>
      <c r="B80" s="3">
        <f>B81+B90+B93+B104</f>
        <v>2503.7835274000004</v>
      </c>
      <c r="C80" s="3">
        <f>C81+C90+C93+C104</f>
        <v>-1073.5496103099993</v>
      </c>
      <c r="D80" s="3">
        <f t="shared" ref="D80:D105" si="2">+C80-B80</f>
        <v>-3577.3331377099994</v>
      </c>
      <c r="E80" s="29">
        <f t="shared" ref="E80:E105" si="3">IF(B80=0,0,+C80/B80*100-100)</f>
        <v>-142.87709374878762</v>
      </c>
    </row>
    <row r="81" spans="1:5" ht="12.75" customHeight="1" x14ac:dyDescent="0.2">
      <c r="A81" s="1" t="s">
        <v>58</v>
      </c>
      <c r="B81" s="5">
        <f>B82+B86</f>
        <v>979.76560637</v>
      </c>
      <c r="C81" s="5">
        <f>C82+C86</f>
        <v>350.74631303000001</v>
      </c>
      <c r="D81" s="5">
        <f t="shared" si="2"/>
        <v>-629.01929333999999</v>
      </c>
      <c r="E81" s="31">
        <f t="shared" si="3"/>
        <v>-64.200997590688672</v>
      </c>
    </row>
    <row r="82" spans="1:5" ht="12.75" customHeight="1" x14ac:dyDescent="0.2">
      <c r="A82" s="1" t="s">
        <v>59</v>
      </c>
      <c r="B82" s="2">
        <f>B83+B84+B85</f>
        <v>-103.21399818</v>
      </c>
      <c r="C82" s="2">
        <f>C83+C84+C85</f>
        <v>-175.28301110999999</v>
      </c>
      <c r="D82" s="2">
        <f t="shared" si="2"/>
        <v>-72.069012929999985</v>
      </c>
      <c r="E82" s="30">
        <f t="shared" si="3"/>
        <v>69.82484372353764</v>
      </c>
    </row>
    <row r="83" spans="1:5" ht="12.75" customHeight="1" x14ac:dyDescent="0.2">
      <c r="A83" s="1" t="s">
        <v>60</v>
      </c>
      <c r="B83" s="2">
        <v>-103.21399818</v>
      </c>
      <c r="C83" s="2">
        <v>-175.28301110999999</v>
      </c>
      <c r="D83" s="2">
        <f t="shared" si="2"/>
        <v>-72.069012929999985</v>
      </c>
      <c r="E83" s="30">
        <f t="shared" si="3"/>
        <v>69.82484372353764</v>
      </c>
    </row>
    <row r="84" spans="1:5" ht="12.75" customHeight="1" x14ac:dyDescent="0.2">
      <c r="A84" s="1" t="s">
        <v>74</v>
      </c>
      <c r="B84" s="2">
        <v>0</v>
      </c>
      <c r="C84" s="2">
        <v>0</v>
      </c>
      <c r="D84" s="2">
        <f t="shared" si="2"/>
        <v>0</v>
      </c>
      <c r="E84" s="30">
        <f t="shared" si="3"/>
        <v>0</v>
      </c>
    </row>
    <row r="85" spans="1:5" ht="12.75" customHeight="1" x14ac:dyDescent="0.2">
      <c r="A85" s="1" t="s">
        <v>73</v>
      </c>
      <c r="B85" s="2">
        <v>0</v>
      </c>
      <c r="C85" s="2">
        <v>0</v>
      </c>
      <c r="D85" s="2">
        <f t="shared" si="2"/>
        <v>0</v>
      </c>
      <c r="E85" s="30">
        <f t="shared" si="3"/>
        <v>0</v>
      </c>
    </row>
    <row r="86" spans="1:5" ht="12.75" customHeight="1" x14ac:dyDescent="0.2">
      <c r="A86" s="4" t="s">
        <v>61</v>
      </c>
      <c r="B86" s="2">
        <f>B87+B88+B89</f>
        <v>1082.97960455</v>
      </c>
      <c r="C86" s="2">
        <f>C87+C88+C89</f>
        <v>526.02932413999997</v>
      </c>
      <c r="D86" s="2">
        <f t="shared" si="2"/>
        <v>-556.95028041</v>
      </c>
      <c r="E86" s="32">
        <f t="shared" si="3"/>
        <v>-51.427587192782283</v>
      </c>
    </row>
    <row r="87" spans="1:5" ht="12.75" customHeight="1" x14ac:dyDescent="0.2">
      <c r="A87" s="1" t="s">
        <v>62</v>
      </c>
      <c r="B87" s="2">
        <v>-105.00536049999999</v>
      </c>
      <c r="C87" s="2">
        <v>5.0265412999999999</v>
      </c>
      <c r="D87" s="2">
        <f t="shared" si="2"/>
        <v>110.0319018</v>
      </c>
      <c r="E87" s="30">
        <f t="shared" si="3"/>
        <v>-104.78693780590373</v>
      </c>
    </row>
    <row r="88" spans="1:5" ht="12.75" customHeight="1" x14ac:dyDescent="0.2">
      <c r="A88" s="1" t="s">
        <v>75</v>
      </c>
      <c r="B88" s="2">
        <v>618.08052042999998</v>
      </c>
      <c r="C88" s="2">
        <v>356.63482669000001</v>
      </c>
      <c r="D88" s="2">
        <f t="shared" si="2"/>
        <v>-261.44569373999997</v>
      </c>
      <c r="E88" s="30">
        <f t="shared" si="3"/>
        <v>-42.29961713695679</v>
      </c>
    </row>
    <row r="89" spans="1:5" ht="12.75" customHeight="1" x14ac:dyDescent="0.2">
      <c r="A89" s="1" t="s">
        <v>76</v>
      </c>
      <c r="B89" s="2">
        <v>569.90444462000005</v>
      </c>
      <c r="C89" s="2">
        <v>164.36795615</v>
      </c>
      <c r="D89" s="2">
        <f t="shared" si="2"/>
        <v>-405.53648847000005</v>
      </c>
      <c r="E89" s="30">
        <f t="shared" si="3"/>
        <v>-71.158681476927768</v>
      </c>
    </row>
    <row r="90" spans="1:5" ht="12.75" customHeight="1" x14ac:dyDescent="0.2">
      <c r="A90" s="1" t="s">
        <v>63</v>
      </c>
      <c r="B90" s="5">
        <f>B91+B92</f>
        <v>1745.1305298200002</v>
      </c>
      <c r="C90" s="5">
        <f>C91+C92</f>
        <v>-3000.5554814899997</v>
      </c>
      <c r="D90" s="5">
        <f t="shared" si="2"/>
        <v>-4745.6860113100001</v>
      </c>
      <c r="E90" s="31">
        <f t="shared" si="3"/>
        <v>-271.93874212947776</v>
      </c>
    </row>
    <row r="91" spans="1:5" ht="12.75" customHeight="1" x14ac:dyDescent="0.2">
      <c r="A91" s="1" t="s">
        <v>77</v>
      </c>
      <c r="B91" s="2">
        <v>-1754.63966572</v>
      </c>
      <c r="C91" s="2">
        <v>-2479.8057905399996</v>
      </c>
      <c r="D91" s="2">
        <f t="shared" si="2"/>
        <v>-725.1661248199996</v>
      </c>
      <c r="E91" s="30">
        <f t="shared" si="3"/>
        <v>41.328492623722525</v>
      </c>
    </row>
    <row r="92" spans="1:5" ht="12.75" customHeight="1" x14ac:dyDescent="0.2">
      <c r="A92" s="1" t="s">
        <v>78</v>
      </c>
      <c r="B92" s="2">
        <v>3499.7701955400003</v>
      </c>
      <c r="C92" s="2">
        <v>-520.74969094999994</v>
      </c>
      <c r="D92" s="2">
        <f t="shared" si="2"/>
        <v>-4020.5198864900003</v>
      </c>
      <c r="E92" s="30">
        <f t="shared" si="3"/>
        <v>-114.87953956558712</v>
      </c>
    </row>
    <row r="93" spans="1:5" ht="12.75" customHeight="1" x14ac:dyDescent="0.2">
      <c r="A93" s="1" t="s">
        <v>64</v>
      </c>
      <c r="B93" s="5">
        <f>B94+B99</f>
        <v>981.4211463900001</v>
      </c>
      <c r="C93" s="5">
        <f>C94+C99</f>
        <v>-120.64741982999976</v>
      </c>
      <c r="D93" s="5">
        <f t="shared" si="2"/>
        <v>-1102.0685662199999</v>
      </c>
      <c r="E93" s="31">
        <f t="shared" si="3"/>
        <v>-112.29313432605176</v>
      </c>
    </row>
    <row r="94" spans="1:5" ht="12.75" customHeight="1" x14ac:dyDescent="0.2">
      <c r="A94" s="1" t="s">
        <v>79</v>
      </c>
      <c r="B94" s="2">
        <f>B95+B96+B97+B98</f>
        <v>1993.6345101700001</v>
      </c>
      <c r="C94" s="2">
        <f>C95+C96+C97+C98</f>
        <v>-2463.3880881700002</v>
      </c>
      <c r="D94" s="2">
        <f t="shared" si="2"/>
        <v>-4457.0225983400005</v>
      </c>
      <c r="E94" s="30">
        <f t="shared" si="3"/>
        <v>-223.562672877284</v>
      </c>
    </row>
    <row r="95" spans="1:5" ht="12.75" customHeight="1" x14ac:dyDescent="0.2">
      <c r="A95" s="1" t="s">
        <v>80</v>
      </c>
      <c r="B95" s="2">
        <v>70.746568530000005</v>
      </c>
      <c r="C95" s="2">
        <v>-229.3868157</v>
      </c>
      <c r="D95" s="2">
        <f t="shared" si="2"/>
        <v>-300.13338422999999</v>
      </c>
      <c r="E95" s="30">
        <f t="shared" si="3"/>
        <v>-424.2373735804992</v>
      </c>
    </row>
    <row r="96" spans="1:5" ht="12.75" customHeight="1" x14ac:dyDescent="0.2">
      <c r="A96" s="1" t="s">
        <v>81</v>
      </c>
      <c r="B96" s="2">
        <v>-1084.37771821</v>
      </c>
      <c r="C96" s="2">
        <v>-1782.13698391</v>
      </c>
      <c r="D96" s="2">
        <f t="shared" si="2"/>
        <v>-697.75926570000001</v>
      </c>
      <c r="E96" s="30">
        <f t="shared" si="3"/>
        <v>64.34651450158924</v>
      </c>
    </row>
    <row r="97" spans="1:5" ht="12.75" customHeight="1" x14ac:dyDescent="0.2">
      <c r="A97" s="1" t="s">
        <v>82</v>
      </c>
      <c r="B97" s="2">
        <v>3027.7668804499999</v>
      </c>
      <c r="C97" s="2">
        <v>-230.63343259999999</v>
      </c>
      <c r="D97" s="2">
        <f t="shared" si="2"/>
        <v>-3258.40031305</v>
      </c>
      <c r="E97" s="30">
        <f t="shared" si="3"/>
        <v>-107.61727840043359</v>
      </c>
    </row>
    <row r="98" spans="1:5" ht="12.75" customHeight="1" x14ac:dyDescent="0.2">
      <c r="A98" s="1" t="s">
        <v>83</v>
      </c>
      <c r="B98" s="2">
        <v>-20.501220599999996</v>
      </c>
      <c r="C98" s="2">
        <v>-221.23085596000001</v>
      </c>
      <c r="D98" s="2">
        <f t="shared" si="2"/>
        <v>-200.72963536000003</v>
      </c>
      <c r="E98" s="30">
        <f t="shared" si="3"/>
        <v>979.11065529434882</v>
      </c>
    </row>
    <row r="99" spans="1:5" ht="12.75" customHeight="1" x14ac:dyDescent="0.2">
      <c r="A99" s="1" t="s">
        <v>65</v>
      </c>
      <c r="B99" s="2">
        <f>B100+B101+B102+B103</f>
        <v>-1012.21336378</v>
      </c>
      <c r="C99" s="2">
        <f>C100+C101+C102+C103</f>
        <v>2342.7406683400004</v>
      </c>
      <c r="D99" s="2">
        <f t="shared" si="2"/>
        <v>3354.9540321200002</v>
      </c>
      <c r="E99" s="30">
        <f t="shared" si="3"/>
        <v>-331.44731656093649</v>
      </c>
    </row>
    <row r="100" spans="1:5" ht="12.75" customHeight="1" x14ac:dyDescent="0.2">
      <c r="A100" s="1" t="s">
        <v>84</v>
      </c>
      <c r="B100" s="2">
        <v>67.233974119999999</v>
      </c>
      <c r="C100" s="2">
        <v>508.00462106999998</v>
      </c>
      <c r="D100" s="2">
        <f t="shared" si="2"/>
        <v>440.77064695000001</v>
      </c>
      <c r="E100" s="30">
        <f t="shared" si="3"/>
        <v>655.57726241692524</v>
      </c>
    </row>
    <row r="101" spans="1:5" ht="12.75" customHeight="1" x14ac:dyDescent="0.2">
      <c r="A101" s="1" t="s">
        <v>85</v>
      </c>
      <c r="B101" s="2">
        <v>-1065.5311276899999</v>
      </c>
      <c r="C101" s="2">
        <v>-293.33549669999991</v>
      </c>
      <c r="D101" s="2">
        <f t="shared" si="2"/>
        <v>772.19563099000004</v>
      </c>
      <c r="E101" s="30">
        <f t="shared" si="3"/>
        <v>-72.470490154902222</v>
      </c>
    </row>
    <row r="102" spans="1:5" ht="12.75" customHeight="1" x14ac:dyDescent="0.2">
      <c r="A102" s="1" t="s">
        <v>86</v>
      </c>
      <c r="B102" s="2">
        <v>86.220897239999999</v>
      </c>
      <c r="C102" s="2">
        <v>1929.5874727700002</v>
      </c>
      <c r="D102" s="2">
        <f t="shared" si="2"/>
        <v>1843.3665755300003</v>
      </c>
      <c r="E102" s="30">
        <f t="shared" si="3"/>
        <v>2137.9580061651423</v>
      </c>
    </row>
    <row r="103" spans="1:5" ht="12.75" customHeight="1" x14ac:dyDescent="0.2">
      <c r="A103" s="1" t="s">
        <v>87</v>
      </c>
      <c r="B103" s="2">
        <v>-100.13710745</v>
      </c>
      <c r="C103" s="2">
        <v>198.48407120000002</v>
      </c>
      <c r="D103" s="2">
        <f t="shared" si="2"/>
        <v>298.62117865000005</v>
      </c>
      <c r="E103" s="30">
        <f t="shared" si="3"/>
        <v>-298.21230735979282</v>
      </c>
    </row>
    <row r="104" spans="1:5" ht="12.75" customHeight="1" x14ac:dyDescent="0.2">
      <c r="A104" s="1" t="s">
        <v>66</v>
      </c>
      <c r="B104" s="5">
        <v>-1202.5337551799998</v>
      </c>
      <c r="C104" s="5">
        <v>1696.90697798</v>
      </c>
      <c r="D104" s="5">
        <f t="shared" si="2"/>
        <v>2899.4407331599996</v>
      </c>
      <c r="E104" s="31">
        <f t="shared" si="3"/>
        <v>-241.11096430103956</v>
      </c>
    </row>
    <row r="105" spans="1:5" ht="14.1" customHeight="1" x14ac:dyDescent="0.2">
      <c r="A105" s="1" t="s">
        <v>88</v>
      </c>
      <c r="B105" s="3">
        <f>-B15-B78</f>
        <v>-2505.3192504200001</v>
      </c>
      <c r="C105" s="3">
        <f>-C15-C78</f>
        <v>898.4438816499985</v>
      </c>
      <c r="D105" s="3">
        <f t="shared" si="2"/>
        <v>3403.7631320699984</v>
      </c>
      <c r="E105" s="29">
        <f t="shared" si="3"/>
        <v>-135.8614528467532</v>
      </c>
    </row>
    <row r="106" spans="1:5" ht="6" customHeight="1" x14ac:dyDescent="0.2">
      <c r="A106" s="8"/>
      <c r="B106" s="9"/>
      <c r="C106" s="9"/>
      <c r="D106" s="9"/>
      <c r="E106" s="10"/>
    </row>
    <row r="107" spans="1:5" ht="6" customHeight="1" x14ac:dyDescent="0.2">
      <c r="A107" s="6"/>
    </row>
    <row r="108" spans="1:5" ht="12.75" customHeight="1" x14ac:dyDescent="0.2">
      <c r="A108" s="11" t="s">
        <v>94</v>
      </c>
    </row>
    <row r="109" spans="1:5" ht="12.75" customHeight="1" x14ac:dyDescent="0.2">
      <c r="A109" s="11" t="s">
        <v>69</v>
      </c>
    </row>
    <row r="110" spans="1:5" ht="12.75" customHeight="1" x14ac:dyDescent="0.2">
      <c r="A110" s="12" t="s">
        <v>7</v>
      </c>
    </row>
    <row r="111" spans="1:5" ht="12.75" customHeight="1" x14ac:dyDescent="0.2">
      <c r="A111" s="13" t="s">
        <v>8</v>
      </c>
    </row>
    <row r="112" spans="1:5" ht="12.75" customHeight="1" x14ac:dyDescent="0.2">
      <c r="A112" s="14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2025-06-24T14:14:32Z</cp:lastPrinted>
  <dcterms:created xsi:type="dcterms:W3CDTF">2018-11-21T20:09:16Z</dcterms:created>
  <dcterms:modified xsi:type="dcterms:W3CDTF">2025-06-24T16:45:47Z</dcterms:modified>
</cp:coreProperties>
</file>